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страхань\На сайт\"/>
    </mc:Choice>
  </mc:AlternateContent>
  <bookViews>
    <workbookView xWindow="0" yWindow="0" windowWidth="21600" windowHeight="9030"/>
  </bookViews>
  <sheets>
    <sheet name="Цифровые_билборды" sheetId="1" r:id="rId1"/>
  </sheets>
  <definedNames>
    <definedName name="_xlnm._FilterDatabase" localSheetId="0" hidden="1">Цифровые_билборды!$A$1:$Q$13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1" l="1"/>
  <c r="N14" i="1" s="1"/>
  <c r="O14" i="1" s="1"/>
  <c r="L11" i="1" l="1"/>
  <c r="N11" i="1" s="1"/>
  <c r="O11" i="1" s="1"/>
  <c r="L12" i="1"/>
  <c r="N12" i="1" s="1"/>
  <c r="O12" i="1" s="1"/>
  <c r="L13" i="1"/>
  <c r="N13" i="1" s="1"/>
  <c r="O13" i="1" s="1"/>
  <c r="L10" i="1"/>
  <c r="N10" i="1" s="1"/>
  <c r="O10" i="1" s="1"/>
  <c r="L9" i="1"/>
  <c r="N9" i="1" s="1"/>
  <c r="O9" i="1" s="1"/>
  <c r="L8" i="1"/>
  <c r="N8" i="1" s="1"/>
  <c r="O8" i="1" s="1"/>
  <c r="L7" i="1"/>
  <c r="N7" i="1" s="1"/>
  <c r="O7" i="1" s="1"/>
  <c r="L6" i="1"/>
  <c r="N6" i="1" s="1"/>
  <c r="O6" i="1" s="1"/>
  <c r="L5" i="1"/>
  <c r="N5" i="1" s="1"/>
  <c r="O5" i="1" s="1"/>
  <c r="L4" i="1"/>
  <c r="N4" i="1" s="1"/>
  <c r="O4" i="1" s="1"/>
  <c r="L3" i="1"/>
  <c r="N3" i="1" s="1"/>
  <c r="O3" i="1" s="1"/>
  <c r="L2" i="1"/>
  <c r="N2" i="1" s="1"/>
  <c r="O2" i="1" s="1"/>
</calcChain>
</file>

<file path=xl/sharedStrings.xml><?xml version="1.0" encoding="utf-8"?>
<sst xmlns="http://schemas.openxmlformats.org/spreadsheetml/2006/main" count="160" uniqueCount="62">
  <si>
    <t>Город</t>
  </si>
  <si>
    <t>Вид конструкции</t>
  </si>
  <si>
    <t>Адрес</t>
  </si>
  <si>
    <t>Фото</t>
  </si>
  <si>
    <t>Карта</t>
  </si>
  <si>
    <t>Сторона</t>
  </si>
  <si>
    <t>Код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</si>
  <si>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</si>
  <si>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</si>
  <si>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</si>
  <si>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</si>
  <si>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</si>
  <si>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Координаты</t>
  </si>
  <si>
    <t>Астрахань</t>
  </si>
  <si>
    <t>Цифровой билборд</t>
  </si>
  <si>
    <t>ул.Ак.Королева / ул.Марфинская / ул. Чугунова / ул. Савушкина (светодиодный экран)</t>
  </si>
  <si>
    <t>7х4</t>
  </si>
  <si>
    <t>А</t>
  </si>
  <si>
    <t>АЦБ-1</t>
  </si>
  <si>
    <t>46.357565, 48.047734</t>
  </si>
  <si>
    <t>Перекрёсток улиц Магнитогорская/С.Перовской/В.Ноздрина</t>
  </si>
  <si>
    <t>4.5х8,5</t>
  </si>
  <si>
    <t>А,Б,В</t>
  </si>
  <si>
    <t>АЦБ-2</t>
  </si>
  <si>
    <t>46.347801, 48.056313</t>
  </si>
  <si>
    <t>Перекрёсток улиц Кирова/Ленина</t>
  </si>
  <si>
    <t>3х6</t>
  </si>
  <si>
    <t>АЦБ-3</t>
  </si>
  <si>
    <t>46.347411, 48.037096</t>
  </si>
  <si>
    <t>Яблочкова (мясокомбинат)</t>
  </si>
  <si>
    <t>АЦБ-4</t>
  </si>
  <si>
    <t>46.373548, 48.082181</t>
  </si>
  <si>
    <t>Яблочкова (мясокомбинат) спуск с моста</t>
  </si>
  <si>
    <t>Б</t>
  </si>
  <si>
    <t>АЦБ-5</t>
  </si>
  <si>
    <t>Николая Островского, 154</t>
  </si>
  <si>
    <t>АЦБ-6</t>
  </si>
  <si>
    <t>46.339428, 48.069052</t>
  </si>
  <si>
    <t>Николая Островского 154</t>
  </si>
  <si>
    <t>АЦБ-7</t>
  </si>
  <si>
    <t>Нововосточная,8</t>
  </si>
  <si>
    <t>АЦБ-8</t>
  </si>
  <si>
    <t>46.349253, 48.077367</t>
  </si>
  <si>
    <t>АЦБ-9</t>
  </si>
  <si>
    <t>Размеры, м.</t>
  </si>
  <si>
    <t>Способ показа</t>
  </si>
  <si>
    <t>Статичная картинка, видеоролик</t>
  </si>
  <si>
    <t>Время работы</t>
  </si>
  <si>
    <t>Аренда</t>
  </si>
  <si>
    <t>Набережная 1-Мая,73</t>
  </si>
  <si>
    <t>ул.Наб. Приволжского  Затона (Старый мост, выезд из города)</t>
  </si>
  <si>
    <t>ул. С. Перовской, 96 (АГУ)</t>
  </si>
  <si>
    <t>ПН-ВС: с 00:00 до 24:00</t>
  </si>
  <si>
    <t>АЦБ-10</t>
  </si>
  <si>
    <t>АЦБ-11</t>
  </si>
  <si>
    <t>АЦБ-12</t>
  </si>
  <si>
    <t>46.345760, 48.037706</t>
  </si>
  <si>
    <t>46.334791, 47.995467</t>
  </si>
  <si>
    <t>46.345343, 48.073567</t>
  </si>
  <si>
    <t>ул. Набережная Приволжского Затона, 16</t>
  </si>
  <si>
    <t>АЦБ-13</t>
  </si>
  <si>
    <t>46.341300, 48.013452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</si>
</sst>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0"/>
      <color theme="10"/>
      <name val="Arial Cy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/>
      <protection locked="0"/>
    </xf>
  </cellStyleXfs>
  <cellXfs count="10">
    <xf numFmtId="0" fontId="0" fillId="0" borderId="0" xfId="0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sc:personList xmlns:sc="http://schemas.microsoft.com/office/spreadsheetml/2018/threadedcomments">
  <sc:person displayName="Автор" id="{05D69242-076D-6048-C90A-11499FC4E37E}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K8" personId="{05D69242-076D-6048-C90A-11499FC4E37E}" id="{007E007C-006E-4681-8D55-005900DD006E}" done="0">
    <sc:text xml:space="preserve">Укажите ролик нужной длины, и стоимость изменится.
Допустимые значения: 
10, 15, 20, 25, 30 сек.
</sc:text>
  </sc:threadedComment>
  <sc:threadedComment ref="L8" personId="{05D69242-076D-6048-C90A-11499FC4E37E}" id="{00180024-00F3-4731-83F6-00CC006F0007}" done="0">
    <sc:text xml:space="preserve">Есть возможнось увеличить количество выходов
</sc:text>
  </sc:threadedComment>
  <sc:threadedComment ref="N8" personId="{05D69242-076D-6048-C90A-11499FC4E37E}" id="{00C900DC-000E-410C-B9F1-00D80050002D}" done="0">
    <sc:text xml:space="preserve">Укажите нужное значение, и стоимость изменится
Допустимые значения: 
7, 14, 21, 28 дней
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TFOxtrpslCyQcw" TargetMode="External"/><Relationship Id="rId13" Type="http://schemas.openxmlformats.org/officeDocument/2006/relationships/hyperlink" Target="https://disk.yandex.ru/i/muPIbhdXE3g_AA" TargetMode="External"/><Relationship Id="rId18" Type="http://schemas.openxmlformats.org/officeDocument/2006/relationships/hyperlink" Target="https://disk.yandex.ru/i/P3sHAb9TeZzybA" TargetMode="External"/><Relationship Id="rId26" Type="http://schemas.microsoft.com/office/2017/10/relationships/threadedComment" Target="../threadedComments/threadedComment1.xml"/><Relationship Id="rId3" Type="http://schemas.openxmlformats.org/officeDocument/2006/relationships/hyperlink" Target="https://disk.yandex.ru/d/W_Q3Pz9sxafA_Q" TargetMode="External"/><Relationship Id="rId21" Type="http://schemas.openxmlformats.org/officeDocument/2006/relationships/hyperlink" Target="https://yandex.ru/maps/-/CLC8uKI-" TargetMode="External"/><Relationship Id="rId7" Type="http://schemas.openxmlformats.org/officeDocument/2006/relationships/hyperlink" Target="https://yandex.ru/maps/-/CHb7784c" TargetMode="External"/><Relationship Id="rId12" Type="http://schemas.openxmlformats.org/officeDocument/2006/relationships/hyperlink" Target="https://disk.yandex.ru/i/_DayC1nxMpSBGw" TargetMode="External"/><Relationship Id="rId17" Type="http://schemas.openxmlformats.org/officeDocument/2006/relationships/hyperlink" Target="https://disk.yandex.ru/i/HpurdpXwwyz8Ww" TargetMode="External"/><Relationship Id="rId2" Type="http://schemas.openxmlformats.org/officeDocument/2006/relationships/hyperlink" Target="https://yandex.ru/maps/-/CDXyu050" TargetMode="External"/><Relationship Id="rId16" Type="http://schemas.openxmlformats.org/officeDocument/2006/relationships/hyperlink" Target="https://disk.yandex.ru/i/tnQmnjuMl_V4aw" TargetMode="External"/><Relationship Id="rId20" Type="http://schemas.openxmlformats.org/officeDocument/2006/relationships/hyperlink" Target="https://yandex.ru/maps/-/CLC8uVMV" TargetMode="External"/><Relationship Id="rId1" Type="http://schemas.openxmlformats.org/officeDocument/2006/relationships/hyperlink" Target="https://disk.yandex.ru/d/Aa0qrDSgKLIPDQ" TargetMode="External"/><Relationship Id="rId6" Type="http://schemas.openxmlformats.org/officeDocument/2006/relationships/hyperlink" Target="https://yandex.ru/maps/-/CHbCAD-r" TargetMode="External"/><Relationship Id="rId11" Type="http://schemas.openxmlformats.org/officeDocument/2006/relationships/hyperlink" Target="https://yandex.ru/maps/-/CHbCAZmO" TargetMode="External"/><Relationship Id="rId5" Type="http://schemas.openxmlformats.org/officeDocument/2006/relationships/hyperlink" Target="https://disk.yandex.ru/i/jdO3fR8LthCG9A" TargetMode="External"/><Relationship Id="rId15" Type="http://schemas.openxmlformats.org/officeDocument/2006/relationships/hyperlink" Target="https://disk.yandex.ru/i/Qou_nM9BAHM6cg" TargetMode="External"/><Relationship Id="rId23" Type="http://schemas.openxmlformats.org/officeDocument/2006/relationships/hyperlink" Target="https://yandex.ru/maps/-/CLC87XNr" TargetMode="External"/><Relationship Id="rId10" Type="http://schemas.openxmlformats.org/officeDocument/2006/relationships/hyperlink" Target="https://disk.yandex.ru/i/ZUKBOuiGcnLoLw" TargetMode="External"/><Relationship Id="rId19" Type="http://schemas.openxmlformats.org/officeDocument/2006/relationships/hyperlink" Target="https://yandex.ru/maps/-/CLC8uMIf" TargetMode="External"/><Relationship Id="rId4" Type="http://schemas.openxmlformats.org/officeDocument/2006/relationships/hyperlink" Target="https://yandex.ru/maps/-/CDXy5U1V" TargetMode="External"/><Relationship Id="rId9" Type="http://schemas.openxmlformats.org/officeDocument/2006/relationships/hyperlink" Target="https://disk.yandex.ru/i/AV7rkBcU0Gk9Jg" TargetMode="External"/><Relationship Id="rId14" Type="http://schemas.openxmlformats.org/officeDocument/2006/relationships/hyperlink" Target="https://yandex.ru/maps/-/CHbCABl7" TargetMode="External"/><Relationship Id="rId22" Type="http://schemas.openxmlformats.org/officeDocument/2006/relationships/hyperlink" Target="https://disk.yandex.ru/i/-sGRwAFzWcOR0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B6" sqref="B6"/>
    </sheetView>
  </sheetViews>
  <sheetFormatPr defaultColWidth="9.140625" defaultRowHeight="12.75" x14ac:dyDescent="0.25"/>
  <cols>
    <col min="1" max="1" width="21.140625" style="1" customWidth="1"/>
    <col min="2" max="2" width="19.85546875" style="1" customWidth="1"/>
    <col min="3" max="3" width="33" style="1" customWidth="1"/>
    <col min="4" max="4" width="14" style="1" customWidth="1"/>
    <col min="5" max="5" width="15.7109375" style="1" customWidth="1"/>
    <col min="6" max="6" width="18.140625" style="1" customWidth="1"/>
    <col min="7" max="7" width="15.42578125" style="1" customWidth="1"/>
    <col min="8" max="8" width="19.85546875" style="1" customWidth="1"/>
    <col min="9" max="9" width="21.28515625" style="1" customWidth="1"/>
    <col min="10" max="10" width="24.42578125" style="1" customWidth="1"/>
    <col min="11" max="11" width="26.7109375" style="1" customWidth="1"/>
    <col min="12" max="12" width="20.5703125" style="1" customWidth="1"/>
    <col min="13" max="13" width="28.5703125" style="1" customWidth="1"/>
    <col min="14" max="14" width="23.28515625" style="1" customWidth="1"/>
    <col min="15" max="15" width="25.5703125" style="2" customWidth="1"/>
    <col min="16" max="16" width="17.7109375" style="1" customWidth="1"/>
    <col min="17" max="17" width="23.42578125" style="2" customWidth="1"/>
    <col min="18" max="16384" width="9.140625" style="1"/>
  </cols>
  <sheetData>
    <row r="1" spans="1:17" s="3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44</v>
      </c>
      <c r="G1" s="5" t="s">
        <v>5</v>
      </c>
      <c r="H1" s="6" t="s">
        <v>45</v>
      </c>
      <c r="I1" s="5" t="s">
        <v>7</v>
      </c>
      <c r="J1" s="5" t="s">
        <v>8</v>
      </c>
      <c r="K1" s="6" t="s">
        <v>47</v>
      </c>
      <c r="L1" s="5" t="s">
        <v>9</v>
      </c>
      <c r="M1" s="5" t="s">
        <v>10</v>
      </c>
      <c r="N1" s="5" t="s">
        <v>11</v>
      </c>
      <c r="O1" s="6" t="s">
        <v>48</v>
      </c>
      <c r="P1" s="5" t="s">
        <v>6</v>
      </c>
      <c r="Q1" s="5" t="s">
        <v>12</v>
      </c>
    </row>
    <row r="2" spans="1:17" ht="38.25" x14ac:dyDescent="0.25">
      <c r="A2" s="7" t="s">
        <v>13</v>
      </c>
      <c r="B2" s="7" t="s">
        <v>14</v>
      </c>
      <c r="C2" s="7" t="s">
        <v>15</v>
      </c>
      <c r="D2" s="8" t="s">
        <v>3</v>
      </c>
      <c r="E2" s="8" t="s">
        <v>4</v>
      </c>
      <c r="F2" s="7" t="s">
        <v>16</v>
      </c>
      <c r="G2" s="7" t="s">
        <v>17</v>
      </c>
      <c r="H2" s="7" t="s">
        <v>46</v>
      </c>
      <c r="I2" s="7">
        <v>10</v>
      </c>
      <c r="J2" s="7">
        <v>12</v>
      </c>
      <c r="K2" s="7" t="s">
        <v>52</v>
      </c>
      <c r="L2" s="7">
        <f t="shared" ref="L2:L14" si="0">24*J2</f>
        <v>288</v>
      </c>
      <c r="M2" s="7">
        <v>15</v>
      </c>
      <c r="N2" s="7">
        <f t="shared" ref="N2:N14" si="1">L2*M2</f>
        <v>4320</v>
      </c>
      <c r="O2" s="4">
        <f>0.3*N2*I2</f>
        <v>12960</v>
      </c>
      <c r="P2" s="7" t="s">
        <v>18</v>
      </c>
      <c r="Q2" s="7" t="s">
        <v>19</v>
      </c>
    </row>
    <row r="3" spans="1:17" ht="38.25" x14ac:dyDescent="0.25">
      <c r="A3" s="7" t="s">
        <v>13</v>
      </c>
      <c r="B3" s="7" t="s">
        <v>14</v>
      </c>
      <c r="C3" s="7" t="s">
        <v>20</v>
      </c>
      <c r="D3" s="8" t="s">
        <v>3</v>
      </c>
      <c r="E3" s="8" t="s">
        <v>4</v>
      </c>
      <c r="F3" s="7" t="s">
        <v>21</v>
      </c>
      <c r="G3" s="7" t="s">
        <v>22</v>
      </c>
      <c r="H3" s="7" t="s">
        <v>46</v>
      </c>
      <c r="I3" s="7">
        <v>10</v>
      </c>
      <c r="J3" s="7">
        <v>12</v>
      </c>
      <c r="K3" s="7" t="s">
        <v>52</v>
      </c>
      <c r="L3" s="7">
        <f t="shared" si="0"/>
        <v>288</v>
      </c>
      <c r="M3" s="7">
        <v>15</v>
      </c>
      <c r="N3" s="7">
        <f t="shared" si="1"/>
        <v>4320</v>
      </c>
      <c r="O3" s="4">
        <f>0.429*N3*I3</f>
        <v>18532.8</v>
      </c>
      <c r="P3" s="7" t="s">
        <v>23</v>
      </c>
      <c r="Q3" s="7" t="s">
        <v>24</v>
      </c>
    </row>
    <row r="4" spans="1:17" ht="25.5" x14ac:dyDescent="0.25">
      <c r="A4" s="7" t="s">
        <v>13</v>
      </c>
      <c r="B4" s="7" t="s">
        <v>14</v>
      </c>
      <c r="C4" s="7" t="s">
        <v>25</v>
      </c>
      <c r="D4" s="8" t="s">
        <v>3</v>
      </c>
      <c r="E4" s="8" t="s">
        <v>4</v>
      </c>
      <c r="F4" s="7" t="s">
        <v>26</v>
      </c>
      <c r="G4" s="7" t="s">
        <v>17</v>
      </c>
      <c r="H4" s="7" t="s">
        <v>46</v>
      </c>
      <c r="I4" s="7">
        <v>10</v>
      </c>
      <c r="J4" s="7">
        <v>12</v>
      </c>
      <c r="K4" s="7" t="s">
        <v>52</v>
      </c>
      <c r="L4" s="7">
        <f t="shared" si="0"/>
        <v>288</v>
      </c>
      <c r="M4" s="7">
        <v>15</v>
      </c>
      <c r="N4" s="7">
        <f t="shared" si="1"/>
        <v>4320</v>
      </c>
      <c r="O4" s="4">
        <f>0.65*N4*I4</f>
        <v>28080</v>
      </c>
      <c r="P4" s="7" t="s">
        <v>27</v>
      </c>
      <c r="Q4" s="7" t="s">
        <v>28</v>
      </c>
    </row>
    <row r="5" spans="1:17" ht="25.5" x14ac:dyDescent="0.25">
      <c r="A5" s="7" t="s">
        <v>13</v>
      </c>
      <c r="B5" s="7" t="s">
        <v>14</v>
      </c>
      <c r="C5" s="9" t="s">
        <v>29</v>
      </c>
      <c r="D5" s="8" t="s">
        <v>3</v>
      </c>
      <c r="E5" s="8" t="s">
        <v>4</v>
      </c>
      <c r="F5" s="7" t="s">
        <v>26</v>
      </c>
      <c r="G5" s="7" t="s">
        <v>17</v>
      </c>
      <c r="H5" s="7" t="s">
        <v>46</v>
      </c>
      <c r="I5" s="7">
        <v>10</v>
      </c>
      <c r="J5" s="7">
        <v>12</v>
      </c>
      <c r="K5" s="7" t="s">
        <v>52</v>
      </c>
      <c r="L5" s="7">
        <f t="shared" si="0"/>
        <v>288</v>
      </c>
      <c r="M5" s="7">
        <v>15</v>
      </c>
      <c r="N5" s="7">
        <f t="shared" si="1"/>
        <v>4320</v>
      </c>
      <c r="O5" s="4">
        <f t="shared" ref="O5:O10" si="2">0.23*N5*I5</f>
        <v>9936</v>
      </c>
      <c r="P5" s="7" t="s">
        <v>30</v>
      </c>
      <c r="Q5" s="7" t="s">
        <v>31</v>
      </c>
    </row>
    <row r="6" spans="1:17" ht="25.5" x14ac:dyDescent="0.25">
      <c r="A6" s="7" t="s">
        <v>13</v>
      </c>
      <c r="B6" s="7" t="s">
        <v>14</v>
      </c>
      <c r="C6" s="9" t="s">
        <v>32</v>
      </c>
      <c r="D6" s="8" t="s">
        <v>3</v>
      </c>
      <c r="E6" s="8" t="s">
        <v>4</v>
      </c>
      <c r="F6" s="7" t="s">
        <v>26</v>
      </c>
      <c r="G6" s="7" t="s">
        <v>33</v>
      </c>
      <c r="H6" s="7" t="s">
        <v>46</v>
      </c>
      <c r="I6" s="7">
        <v>10</v>
      </c>
      <c r="J6" s="7">
        <v>12</v>
      </c>
      <c r="K6" s="7" t="s">
        <v>52</v>
      </c>
      <c r="L6" s="7">
        <f t="shared" si="0"/>
        <v>288</v>
      </c>
      <c r="M6" s="7">
        <v>15</v>
      </c>
      <c r="N6" s="7">
        <f t="shared" si="1"/>
        <v>4320</v>
      </c>
      <c r="O6" s="4">
        <f t="shared" si="2"/>
        <v>9936</v>
      </c>
      <c r="P6" s="7" t="s">
        <v>34</v>
      </c>
      <c r="Q6" s="7" t="s">
        <v>31</v>
      </c>
    </row>
    <row r="7" spans="1:17" ht="25.5" x14ac:dyDescent="0.25">
      <c r="A7" s="7" t="s">
        <v>13</v>
      </c>
      <c r="B7" s="7" t="s">
        <v>14</v>
      </c>
      <c r="C7" s="9" t="s">
        <v>35</v>
      </c>
      <c r="D7" s="8" t="s">
        <v>3</v>
      </c>
      <c r="E7" s="8" t="s">
        <v>4</v>
      </c>
      <c r="F7" s="7" t="s">
        <v>26</v>
      </c>
      <c r="G7" s="7" t="s">
        <v>17</v>
      </c>
      <c r="H7" s="7" t="s">
        <v>46</v>
      </c>
      <c r="I7" s="7">
        <v>10</v>
      </c>
      <c r="J7" s="7">
        <v>12</v>
      </c>
      <c r="K7" s="7" t="s">
        <v>52</v>
      </c>
      <c r="L7" s="7">
        <f t="shared" si="0"/>
        <v>288</v>
      </c>
      <c r="M7" s="7">
        <v>15</v>
      </c>
      <c r="N7" s="7">
        <f t="shared" si="1"/>
        <v>4320</v>
      </c>
      <c r="O7" s="4">
        <f t="shared" si="2"/>
        <v>9936</v>
      </c>
      <c r="P7" s="7" t="s">
        <v>36</v>
      </c>
      <c r="Q7" s="7" t="s">
        <v>37</v>
      </c>
    </row>
    <row r="8" spans="1:17" ht="25.5" x14ac:dyDescent="0.25">
      <c r="A8" s="7" t="s">
        <v>13</v>
      </c>
      <c r="B8" s="7" t="s">
        <v>14</v>
      </c>
      <c r="C8" s="9" t="s">
        <v>38</v>
      </c>
      <c r="D8" s="8" t="s">
        <v>3</v>
      </c>
      <c r="E8" s="8" t="s">
        <v>4</v>
      </c>
      <c r="F8" s="7" t="s">
        <v>26</v>
      </c>
      <c r="G8" s="7" t="s">
        <v>33</v>
      </c>
      <c r="H8" s="7" t="s">
        <v>46</v>
      </c>
      <c r="I8" s="7">
        <v>10</v>
      </c>
      <c r="J8" s="7">
        <v>12</v>
      </c>
      <c r="K8" s="7" t="s">
        <v>52</v>
      </c>
      <c r="L8" s="7">
        <f t="shared" si="0"/>
        <v>288</v>
      </c>
      <c r="M8" s="7">
        <v>15</v>
      </c>
      <c r="N8" s="7">
        <f t="shared" si="1"/>
        <v>4320</v>
      </c>
      <c r="O8" s="4">
        <f t="shared" si="2"/>
        <v>9936</v>
      </c>
      <c r="P8" s="7" t="s">
        <v>39</v>
      </c>
      <c r="Q8" s="7" t="s">
        <v>37</v>
      </c>
    </row>
    <row r="9" spans="1:17" ht="25.5" x14ac:dyDescent="0.25">
      <c r="A9" s="7" t="s">
        <v>13</v>
      </c>
      <c r="B9" s="7" t="s">
        <v>14</v>
      </c>
      <c r="C9" s="9" t="s">
        <v>40</v>
      </c>
      <c r="D9" s="8" t="s">
        <v>3</v>
      </c>
      <c r="E9" s="8" t="s">
        <v>4</v>
      </c>
      <c r="F9" s="7" t="s">
        <v>26</v>
      </c>
      <c r="G9" s="7" t="s">
        <v>17</v>
      </c>
      <c r="H9" s="7" t="s">
        <v>46</v>
      </c>
      <c r="I9" s="7">
        <v>10</v>
      </c>
      <c r="J9" s="7">
        <v>12</v>
      </c>
      <c r="K9" s="7" t="s">
        <v>52</v>
      </c>
      <c r="L9" s="7">
        <f t="shared" si="0"/>
        <v>288</v>
      </c>
      <c r="M9" s="7">
        <v>15</v>
      </c>
      <c r="N9" s="7">
        <f t="shared" si="1"/>
        <v>4320</v>
      </c>
      <c r="O9" s="4">
        <f t="shared" si="2"/>
        <v>9936</v>
      </c>
      <c r="P9" s="7" t="s">
        <v>41</v>
      </c>
      <c r="Q9" s="7" t="s">
        <v>42</v>
      </c>
    </row>
    <row r="10" spans="1:17" ht="25.5" x14ac:dyDescent="0.25">
      <c r="A10" s="7" t="s">
        <v>13</v>
      </c>
      <c r="B10" s="7" t="s">
        <v>14</v>
      </c>
      <c r="C10" s="9" t="s">
        <v>40</v>
      </c>
      <c r="D10" s="8" t="s">
        <v>3</v>
      </c>
      <c r="E10" s="8" t="s">
        <v>4</v>
      </c>
      <c r="F10" s="7" t="s">
        <v>26</v>
      </c>
      <c r="G10" s="7" t="s">
        <v>33</v>
      </c>
      <c r="H10" s="7" t="s">
        <v>46</v>
      </c>
      <c r="I10" s="7">
        <v>10</v>
      </c>
      <c r="J10" s="7">
        <v>12</v>
      </c>
      <c r="K10" s="7" t="s">
        <v>52</v>
      </c>
      <c r="L10" s="7">
        <f t="shared" si="0"/>
        <v>288</v>
      </c>
      <c r="M10" s="7">
        <v>15</v>
      </c>
      <c r="N10" s="7">
        <f t="shared" si="1"/>
        <v>4320</v>
      </c>
      <c r="O10" s="4">
        <f t="shared" si="2"/>
        <v>9936</v>
      </c>
      <c r="P10" s="7" t="s">
        <v>43</v>
      </c>
      <c r="Q10" s="7" t="s">
        <v>42</v>
      </c>
    </row>
    <row r="11" spans="1:17" ht="25.5" x14ac:dyDescent="0.25">
      <c r="A11" s="7" t="s">
        <v>13</v>
      </c>
      <c r="B11" s="7" t="s">
        <v>14</v>
      </c>
      <c r="C11" s="9" t="s">
        <v>49</v>
      </c>
      <c r="D11" s="8" t="s">
        <v>3</v>
      </c>
      <c r="E11" s="8" t="s">
        <v>4</v>
      </c>
      <c r="F11" s="7" t="s">
        <v>26</v>
      </c>
      <c r="G11" s="7" t="s">
        <v>17</v>
      </c>
      <c r="H11" s="7" t="s">
        <v>46</v>
      </c>
      <c r="I11" s="7">
        <v>10</v>
      </c>
      <c r="J11" s="7">
        <v>12</v>
      </c>
      <c r="K11" s="7" t="s">
        <v>52</v>
      </c>
      <c r="L11" s="7">
        <f t="shared" si="0"/>
        <v>288</v>
      </c>
      <c r="M11" s="7">
        <v>15</v>
      </c>
      <c r="N11" s="7">
        <f t="shared" si="1"/>
        <v>4320</v>
      </c>
      <c r="O11" s="4">
        <f>0.35*N11*I11</f>
        <v>15120</v>
      </c>
      <c r="P11" s="7" t="s">
        <v>53</v>
      </c>
      <c r="Q11" s="7" t="s">
        <v>56</v>
      </c>
    </row>
    <row r="12" spans="1:17" ht="25.5" x14ac:dyDescent="0.25">
      <c r="A12" s="7" t="s">
        <v>13</v>
      </c>
      <c r="B12" s="7" t="s">
        <v>14</v>
      </c>
      <c r="C12" s="9" t="s">
        <v>50</v>
      </c>
      <c r="D12" s="8" t="s">
        <v>3</v>
      </c>
      <c r="E12" s="8" t="s">
        <v>4</v>
      </c>
      <c r="F12" s="7" t="s">
        <v>26</v>
      </c>
      <c r="G12" s="7" t="s">
        <v>17</v>
      </c>
      <c r="H12" s="7" t="s">
        <v>46</v>
      </c>
      <c r="I12" s="7">
        <v>10</v>
      </c>
      <c r="J12" s="7">
        <v>12</v>
      </c>
      <c r="K12" s="7" t="s">
        <v>52</v>
      </c>
      <c r="L12" s="7">
        <f t="shared" si="0"/>
        <v>288</v>
      </c>
      <c r="M12" s="7">
        <v>15</v>
      </c>
      <c r="N12" s="7">
        <f t="shared" si="1"/>
        <v>4320</v>
      </c>
      <c r="O12" s="4">
        <f t="shared" ref="O12:O13" si="3">0.35*N12*I12</f>
        <v>15120</v>
      </c>
      <c r="P12" s="7" t="s">
        <v>54</v>
      </c>
      <c r="Q12" s="7" t="s">
        <v>57</v>
      </c>
    </row>
    <row r="13" spans="1:17" ht="25.5" x14ac:dyDescent="0.25">
      <c r="A13" s="7" t="s">
        <v>13</v>
      </c>
      <c r="B13" s="7" t="s">
        <v>14</v>
      </c>
      <c r="C13" s="9" t="s">
        <v>51</v>
      </c>
      <c r="D13" s="8" t="s">
        <v>3</v>
      </c>
      <c r="E13" s="8" t="s">
        <v>4</v>
      </c>
      <c r="F13" s="7" t="s">
        <v>26</v>
      </c>
      <c r="G13" s="7" t="s">
        <v>17</v>
      </c>
      <c r="H13" s="7" t="s">
        <v>46</v>
      </c>
      <c r="I13" s="7">
        <v>10</v>
      </c>
      <c r="J13" s="7">
        <v>12</v>
      </c>
      <c r="K13" s="7" t="s">
        <v>52</v>
      </c>
      <c r="L13" s="7">
        <f t="shared" si="0"/>
        <v>288</v>
      </c>
      <c r="M13" s="7">
        <v>15</v>
      </c>
      <c r="N13" s="7">
        <f t="shared" si="1"/>
        <v>4320</v>
      </c>
      <c r="O13" s="4">
        <f t="shared" si="3"/>
        <v>15120</v>
      </c>
      <c r="P13" s="7" t="s">
        <v>55</v>
      </c>
      <c r="Q13" s="7" t="s">
        <v>58</v>
      </c>
    </row>
    <row r="14" spans="1:17" ht="25.5" x14ac:dyDescent="0.25">
      <c r="A14" s="7" t="s">
        <v>13</v>
      </c>
      <c r="B14" s="7" t="s">
        <v>14</v>
      </c>
      <c r="C14" s="7" t="s">
        <v>59</v>
      </c>
      <c r="D14" s="8" t="s">
        <v>3</v>
      </c>
      <c r="E14" s="8" t="s">
        <v>4</v>
      </c>
      <c r="F14" s="7" t="s">
        <v>26</v>
      </c>
      <c r="G14" s="7" t="s">
        <v>17</v>
      </c>
      <c r="H14" s="7" t="s">
        <v>46</v>
      </c>
      <c r="I14" s="7">
        <v>10</v>
      </c>
      <c r="J14" s="7">
        <v>12</v>
      </c>
      <c r="K14" s="7" t="s">
        <v>52</v>
      </c>
      <c r="L14" s="7">
        <f t="shared" si="0"/>
        <v>288</v>
      </c>
      <c r="M14" s="7">
        <v>15</v>
      </c>
      <c r="N14" s="7">
        <f t="shared" si="1"/>
        <v>4320</v>
      </c>
      <c r="O14" s="4">
        <f>0.5*N14*I14</f>
        <v>21600</v>
      </c>
      <c r="P14" s="7" t="s">
        <v>60</v>
      </c>
      <c r="Q14" s="7" t="s">
        <v>61</v>
      </c>
    </row>
  </sheetData>
  <autoFilter ref="A1:Q13"/>
  <phoneticPr fontId="7" type="noConversion"/>
  <hyperlinks>
    <hyperlink ref="D2" r:id="rId1"/>
    <hyperlink ref="E2" r:id="rId2"/>
    <hyperlink ref="D3" r:id="rId3"/>
    <hyperlink ref="E3" r:id="rId4"/>
    <hyperlink ref="D4" r:id="rId5"/>
    <hyperlink ref="E4" r:id="rId6"/>
    <hyperlink ref="E5:E6" r:id="rId7" display="Карта"/>
    <hyperlink ref="D5" r:id="rId8"/>
    <hyperlink ref="D6" r:id="rId9"/>
    <hyperlink ref="D7" r:id="rId10"/>
    <hyperlink ref="E7:E8" r:id="rId11" display="Карта"/>
    <hyperlink ref="D8" r:id="rId12"/>
    <hyperlink ref="D9" r:id="rId13"/>
    <hyperlink ref="E9:E10" r:id="rId14" display="Карта"/>
    <hyperlink ref="D10" r:id="rId15"/>
    <hyperlink ref="D11" r:id="rId16"/>
    <hyperlink ref="D12" r:id="rId17"/>
    <hyperlink ref="D13" r:id="rId18"/>
    <hyperlink ref="E11" r:id="rId19"/>
    <hyperlink ref="E12" r:id="rId20"/>
    <hyperlink ref="E13" r:id="rId21"/>
    <hyperlink ref="D14" r:id="rId22"/>
    <hyperlink ref="E14" r:id="rId23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Цифровые_билборды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2006-09-16T00:00:00Z</dcterms:created>
  <dcterms:modified xsi:type="dcterms:W3CDTF">2025-12-13T17:11:13Z</dcterms:modified>
</cp:coreProperties>
</file>